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etzro1\Desktop\"/>
    </mc:Choice>
  </mc:AlternateContent>
  <bookViews>
    <workbookView xWindow="0" yWindow="0" windowWidth="25200" windowHeight="126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61" i="1"/>
  <c r="E60" i="1"/>
  <c r="E48" i="1"/>
  <c r="E49" i="1"/>
  <c r="E45" i="1"/>
  <c r="E44" i="1"/>
  <c r="E27" i="1"/>
  <c r="E16" i="1"/>
  <c r="E15" i="1"/>
  <c r="E13" i="1"/>
  <c r="E8" i="1"/>
  <c r="E12" i="1" s="1"/>
  <c r="F12" i="1" s="1"/>
  <c r="G12" i="1" s="1"/>
  <c r="H12" i="1" s="1"/>
  <c r="I12" i="1" s="1"/>
  <c r="J12" i="1" s="1"/>
  <c r="E46" i="1" l="1"/>
  <c r="E11" i="1"/>
  <c r="F11" i="1" s="1"/>
  <c r="G11" i="1" s="1"/>
  <c r="H11" i="1" s="1"/>
  <c r="I11" i="1" s="1"/>
  <c r="J11" i="1" s="1"/>
</calcChain>
</file>

<file path=xl/comments1.xml><?xml version="1.0" encoding="utf-8"?>
<comments xmlns="http://schemas.openxmlformats.org/spreadsheetml/2006/main">
  <authors>
    <author>Huetz, Ronny</author>
  </authors>
  <commentList>
    <comment ref="A11" authorId="0" shapeId="0">
      <text>
        <r>
          <rPr>
            <b/>
            <sz val="10"/>
            <color indexed="81"/>
            <rFont val="Tahoma"/>
            <family val="2"/>
          </rPr>
          <t>Geben Sie diese Menge Organo Calcium Plus täglich in Ihr Aquarium bis Sie die eine gleichbleibende KH von 7-8 °dH messen.
Messen Sie die KH immer zeitnah VOR der nächsten Tageszugabe.
Die tägliche Steigerung beträgt 20% der Startdosierung - analg Produktetikett.
Sollte die KH über 8 liegen verwenden Sie eine Dosierung zwischen der letzten und der vorletzen Erhöhung.</t>
        </r>
      </text>
    </comment>
    <comment ref="A12" authorId="0" shapeId="0">
      <text>
        <r>
          <rPr>
            <b/>
            <sz val="10"/>
            <color indexed="81"/>
            <rFont val="Tahoma"/>
            <family val="2"/>
          </rPr>
          <t>Geben Sie diese Menge Organo Calcium Plus täglich in Ihr Aquarium bis Sie die eine gleichbleibende KH von 7-8 °dH messen.
Messen Sie die KH immer zeitnah VOR der nächsten Tageszugabe.
Die tägliche Steigerung beträgt 50% der Startdosierung - analg Produktetikett.
Sollte die KH über 8 liegen verwenden Sie eine Dosierung zwischen der letzten und der vorletzen Erhöhung.</t>
        </r>
      </text>
    </comment>
    <comment ref="A15" authorId="0" shapeId="0">
      <text>
        <r>
          <rPr>
            <b/>
            <sz val="10"/>
            <color indexed="81"/>
            <rFont val="Tahoma"/>
            <family val="2"/>
          </rPr>
          <t>Sie können diese Dosierung auf die Maximaldosierung anheben - dies fördert das Korallenwachstum und die Färbung ihrer Korallen. 
Bei gleichzeitiger Verwendung von AV-Plus ist eine Erhöhung auf die Maximaldosierung nicht empfohlen.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21" authorId="0" shapeId="0">
      <text>
        <r>
          <rPr>
            <b/>
            <sz val="10"/>
            <color indexed="81"/>
            <rFont val="Tahoma"/>
            <family val="2"/>
          </rPr>
          <t>1 Liter = 1000 ml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" authorId="0" shapeId="0">
      <text>
        <r>
          <rPr>
            <b/>
            <sz val="10"/>
            <color indexed="81"/>
            <rFont val="Tahoma"/>
            <family val="2"/>
          </rPr>
          <t>7 = täglich
Falls Sie mehrmals täglich dosieren berechnen Sie die Tagesdosis und geben bei der Dosierhäufigkeit 7 ein. 
Falls Sie nicht jede Woche dosieren müssen berechenen Sie die Wochendosis und geben bei Dosierhäufigkeit 1 ein.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24" authorId="0" shapeId="0">
      <text>
        <r>
          <rPr>
            <b/>
            <sz val="10"/>
            <color indexed="81"/>
            <rFont val="Tahoma"/>
            <family val="2"/>
          </rPr>
          <t>Wie hoch ist die KH in °dH die Sie mit der Ballingmethode halten.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 shapeId="0">
      <text>
        <r>
          <rPr>
            <b/>
            <sz val="10"/>
            <color indexed="81"/>
            <rFont val="Tahoma"/>
            <family val="2"/>
          </rPr>
          <t>Die Ermittelte Dosiermenge Organo Calcium Plus bezieht sich auf einen tägliche Dosierung und eine KH von 7,5°dH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36" authorId="0" shapeId="0">
      <text>
        <r>
          <rPr>
            <b/>
            <sz val="10"/>
            <color indexed="81"/>
            <rFont val="Tahoma"/>
            <family val="2"/>
          </rPr>
          <t>100 l Aquarienvolumen entspricht einer Nitraterhöhung von 0,01 mg/l</t>
        </r>
        <r>
          <rPr>
            <sz val="9"/>
            <color indexed="81"/>
            <rFont val="Tahoma"/>
            <family val="2"/>
          </rPr>
          <t xml:space="preserve">
Achtung: Diese Erhöhung wird nur zum teil messbar sein, da ein Tiel als Ammonium verbraucht wird.</t>
        </r>
      </text>
    </comment>
    <comment ref="A38" authorId="0" shapeId="0">
      <text>
        <r>
          <rPr>
            <b/>
            <sz val="10"/>
            <color indexed="81"/>
            <rFont val="Tahoma"/>
            <family val="2"/>
          </rPr>
          <t>100 l Aquarienvolumen entspricht einer Phosphaterhöhung von 0,01 mg/l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0" shapeId="0">
      <text>
        <r>
          <rPr>
            <b/>
            <sz val="10"/>
            <color indexed="81"/>
            <rFont val="Tahoma"/>
            <family val="2"/>
          </rPr>
          <t>Geben Sie die abewogenen Mengen in einen saubere Flasche und mischen Sie diese gut durch. 
Diese Lösung ist lichtgeschützt 2-3 Monate haltbar.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Sollte hier eine Minuswert resultieren müssen sie die Tägliche Dosiermenge erhöhen!</t>
        </r>
      </text>
    </comment>
    <comment ref="A58" authorId="0" shapeId="0">
      <text>
        <r>
          <rPr>
            <b/>
            <sz val="10"/>
            <color indexed="81"/>
            <rFont val="Tahoma"/>
            <family val="2"/>
          </rPr>
          <t>Geben Sie die abewogenen Mengen in einen saubere Flasche und mischen Sie diese gut durch. 
Diese Lösung ist lichtgeschützt 2-3 Monate haltbar.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</rPr>
          <t>Mittels Dosierpumpe sollten nicht weniger als 10ml pro Dosierung dosiert werden.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<sst xmlns="http://schemas.openxmlformats.org/spreadsheetml/2006/main" count="51" uniqueCount="50">
  <si>
    <t>Liter netto = ca. 80% von Beckenmaßen</t>
  </si>
  <si>
    <t>Umrechnung Balling Methode auf AQUANOPANIC Methode</t>
  </si>
  <si>
    <t xml:space="preserve">Gramm Natriumhydrogencarbonat </t>
  </si>
  <si>
    <t xml:space="preserve">Thoretischer Verbauch in Milliliter </t>
  </si>
  <si>
    <t>Start AQUANOPANIC Pflegemethode</t>
  </si>
  <si>
    <t xml:space="preserve">Berechnung Nährstoffkomplex </t>
  </si>
  <si>
    <t>Ideal wenn Sie regelmäßig Stickstoff Plus und Phosphor Plus dosieren</t>
  </si>
  <si>
    <t>Gramm Stickstoff Plus (Küchenwaage)</t>
  </si>
  <si>
    <t>Gramm Phosphor  Plus (Küchenwaage)</t>
  </si>
  <si>
    <t>Gramm dest. Wasser (Küchenwaage)</t>
  </si>
  <si>
    <r>
      <rPr>
        <b/>
        <sz val="14"/>
        <color theme="1"/>
        <rFont val="Arial"/>
        <family val="2"/>
      </rPr>
      <t>Dosiermenge</t>
    </r>
    <r>
      <rPr>
        <sz val="14"/>
        <color theme="1"/>
        <rFont val="Arial"/>
        <family val="2"/>
      </rPr>
      <t xml:space="preserve"> dieser Lösung in Milliliter</t>
    </r>
  </si>
  <si>
    <r>
      <rPr>
        <b/>
        <sz val="14"/>
        <color theme="1"/>
        <rFont val="Arial"/>
        <family val="2"/>
      </rPr>
      <t>Dosierhäufigkeit</t>
    </r>
    <r>
      <rPr>
        <sz val="14"/>
        <color theme="1"/>
        <rFont val="Arial"/>
        <family val="2"/>
      </rPr>
      <t xml:space="preserve"> (Tage pro Woche)</t>
    </r>
  </si>
  <si>
    <r>
      <rPr>
        <b/>
        <sz val="14"/>
        <color theme="1"/>
        <rFont val="Arial"/>
        <family val="2"/>
      </rPr>
      <t>Wie hoch ist die KH</t>
    </r>
    <r>
      <rPr>
        <sz val="14"/>
        <color theme="1"/>
        <rFont val="Arial"/>
        <family val="2"/>
      </rPr>
      <t xml:space="preserve"> bei dieser Dosierung</t>
    </r>
  </si>
  <si>
    <r>
      <rPr>
        <b/>
        <sz val="14"/>
        <color theme="1"/>
        <rFont val="Arial"/>
        <family val="2"/>
      </rPr>
      <t>Aquarienvolumen</t>
    </r>
    <r>
      <rPr>
        <sz val="14"/>
        <color theme="1"/>
        <rFont val="Arial"/>
        <family val="2"/>
      </rPr>
      <t xml:space="preserve"> (netto in Liter)</t>
    </r>
  </si>
  <si>
    <t>Tag 2</t>
  </si>
  <si>
    <t xml:space="preserve">Tag 3 </t>
  </si>
  <si>
    <t xml:space="preserve">Tag 4 </t>
  </si>
  <si>
    <t>Tag 5</t>
  </si>
  <si>
    <t xml:space="preserve">Tag 6 </t>
  </si>
  <si>
    <t>Tag 7</t>
  </si>
  <si>
    <r>
      <rPr>
        <b/>
        <sz val="14"/>
        <color theme="1"/>
        <rFont val="Arial"/>
        <family val="2"/>
      </rPr>
      <t>Milliliter dest. Wasser</t>
    </r>
    <r>
      <rPr>
        <sz val="14"/>
        <color theme="1"/>
        <rFont val="Arial"/>
        <family val="2"/>
      </rPr>
      <t xml:space="preserve"> (in dem das Natriumhydrogencarbonat gelöst wird)</t>
    </r>
  </si>
  <si>
    <t xml:space="preserve"> Organo Calcium Plus pro Tag</t>
  </si>
  <si>
    <t>Tag 1</t>
  </si>
  <si>
    <r>
      <t>Resultierte tägliche Zugabe Phosphat (PO</t>
    </r>
    <r>
      <rPr>
        <vertAlign val="subscript"/>
        <sz val="14"/>
        <color theme="1"/>
        <rFont val="Arial"/>
        <family val="2"/>
      </rPr>
      <t>4</t>
    </r>
    <r>
      <rPr>
        <vertAlign val="superscript"/>
        <sz val="14"/>
        <color theme="1"/>
        <rFont val="Arial"/>
        <family val="2"/>
      </rPr>
      <t>3-</t>
    </r>
    <r>
      <rPr>
        <sz val="14"/>
        <color theme="1"/>
        <rFont val="Arial"/>
        <family val="2"/>
      </rPr>
      <t>) in mg/l</t>
    </r>
  </si>
  <si>
    <r>
      <t>Resultierte tägliche Zugabe berechnet als Nitrat (NO</t>
    </r>
    <r>
      <rPr>
        <vertAlign val="subscript"/>
        <sz val="14"/>
        <color theme="1"/>
        <rFont val="Arial"/>
        <family val="2"/>
      </rPr>
      <t>3</t>
    </r>
    <r>
      <rPr>
        <vertAlign val="superscript"/>
        <sz val="14"/>
        <color theme="1"/>
        <rFont val="Arial"/>
        <family val="2"/>
      </rPr>
      <t>-</t>
    </r>
    <r>
      <rPr>
        <sz val="14"/>
        <color theme="1"/>
        <rFont val="Arial"/>
        <family val="2"/>
      </rPr>
      <t>) in mg/l</t>
    </r>
  </si>
  <si>
    <t>Wieviel Milliliter Nährstoffkomplex möchten sie täglich dosieren?</t>
  </si>
  <si>
    <t>Wieviel Milliliter Nährstoffkomplex möchten sie herstellen?</t>
  </si>
  <si>
    <t>via Dosierpumpe Ihrem Aquarium zuführen.</t>
  </si>
  <si>
    <t>AQUANOPANIC Kalkulator</t>
  </si>
  <si>
    <r>
      <t>Tägliche Dosierung</t>
    </r>
    <r>
      <rPr>
        <b/>
        <sz val="14"/>
        <color theme="1"/>
        <rFont val="Arial"/>
        <family val="2"/>
      </rPr>
      <t xml:space="preserve"> Nature Elements</t>
    </r>
    <r>
      <rPr>
        <sz val="14"/>
        <color theme="1"/>
        <rFont val="Arial"/>
        <family val="2"/>
      </rPr>
      <t xml:space="preserve"> (Milliliter)</t>
    </r>
  </si>
  <si>
    <t>Verdünnungsrechner Nature Elements</t>
  </si>
  <si>
    <t xml:space="preserve">Um unsere Nature Elements auch sicher via Dosierpumpe dosieren zu können </t>
  </si>
  <si>
    <t>bietet sich eine Verdünnung der Nature Elements an.</t>
  </si>
  <si>
    <t xml:space="preserve">Wieviel Nature Elements Verdünnung möchten Sie herstellen (Milliliter) </t>
  </si>
  <si>
    <t>Gramm Nature Elements (Küchenwaage)</t>
  </si>
  <si>
    <t>Neue, tägliche Dosiermenge  (Milliliter)</t>
  </si>
  <si>
    <t>Mit Hilfe dieses Rechners können Sie beide Lösungen zu einer Lösung kombinieren und die bequem täglich</t>
  </si>
  <si>
    <t>Hier müssen Sie was eingeben</t>
  </si>
  <si>
    <r>
      <rPr>
        <b/>
        <sz val="14"/>
        <color theme="1"/>
        <rFont val="Arial"/>
        <family val="2"/>
      </rPr>
      <t>Dosiermenge Stickstoff Plus</t>
    </r>
    <r>
      <rPr>
        <sz val="14"/>
        <color theme="1"/>
        <rFont val="Arial"/>
        <family val="2"/>
      </rPr>
      <t xml:space="preserve"> (Milliliter) </t>
    </r>
  </si>
  <si>
    <r>
      <rPr>
        <b/>
        <sz val="14"/>
        <color theme="1"/>
        <rFont val="Arial"/>
        <family val="2"/>
      </rPr>
      <t>Dosierhäufigkeit Stickstoff Plus</t>
    </r>
    <r>
      <rPr>
        <sz val="14"/>
        <color theme="1"/>
        <rFont val="Arial"/>
        <family val="2"/>
      </rPr>
      <t xml:space="preserve"> (Tage pro Woche) </t>
    </r>
  </si>
  <si>
    <r>
      <rPr>
        <b/>
        <sz val="14"/>
        <color theme="1"/>
        <rFont val="Arial"/>
        <family val="2"/>
      </rPr>
      <t>Dosiermenge Phosphor Plus</t>
    </r>
    <r>
      <rPr>
        <sz val="14"/>
        <color theme="1"/>
        <rFont val="Arial"/>
        <family val="2"/>
      </rPr>
      <t xml:space="preserve"> (Milliliter) </t>
    </r>
  </si>
  <si>
    <r>
      <rPr>
        <b/>
        <sz val="14"/>
        <color theme="1"/>
        <rFont val="Arial"/>
        <family val="2"/>
      </rPr>
      <t>Dosierhäufigkeit Phosphor Plus</t>
    </r>
    <r>
      <rPr>
        <sz val="14"/>
        <color theme="1"/>
        <rFont val="Arial"/>
        <family val="2"/>
      </rPr>
      <t xml:space="preserve"> (Tage pro Woche) </t>
    </r>
  </si>
  <si>
    <r>
      <rPr>
        <b/>
        <sz val="14"/>
        <color theme="1"/>
        <rFont val="Arial"/>
        <family val="2"/>
      </rPr>
      <t>Tägliche Dosiermenge Nature Elements aktuell</t>
    </r>
    <r>
      <rPr>
        <sz val="14"/>
        <color theme="1"/>
        <rFont val="Arial"/>
        <family val="2"/>
      </rPr>
      <t xml:space="preserve">  (Milliliter) </t>
    </r>
  </si>
  <si>
    <r>
      <t xml:space="preserve">Weitere der tägl. Dosierungen bei </t>
    </r>
    <r>
      <rPr>
        <b/>
        <sz val="14"/>
        <color theme="1"/>
        <rFont val="Arial"/>
        <family val="2"/>
      </rPr>
      <t>geringem Besatz oder  Neueinrichtung</t>
    </r>
    <r>
      <rPr>
        <sz val="14"/>
        <color theme="1"/>
        <rFont val="Arial"/>
        <family val="2"/>
      </rPr>
      <t xml:space="preserve"> (Milliliter)</t>
    </r>
  </si>
  <si>
    <r>
      <t xml:space="preserve">Weitere der tägl. Dosierungen bei </t>
    </r>
    <r>
      <rPr>
        <b/>
        <sz val="14"/>
        <color theme="1"/>
        <rFont val="Arial"/>
        <family val="2"/>
      </rPr>
      <t>gut besetzten Aquarien</t>
    </r>
    <r>
      <rPr>
        <sz val="14"/>
        <color theme="1"/>
        <rFont val="Arial"/>
        <family val="2"/>
      </rPr>
      <t xml:space="preserve"> (Milliliter)</t>
    </r>
  </si>
  <si>
    <r>
      <rPr>
        <b/>
        <sz val="14"/>
        <color theme="1"/>
        <rFont val="Arial"/>
        <family val="2"/>
      </rPr>
      <t>Maximaldosierung</t>
    </r>
    <r>
      <rPr>
        <sz val="14"/>
        <color theme="1"/>
        <rFont val="Arial"/>
        <family val="2"/>
      </rPr>
      <t xml:space="preserve"> für ihr Aquarium (Milliliter)</t>
    </r>
  </si>
  <si>
    <r>
      <rPr>
        <b/>
        <sz val="14"/>
        <color theme="1"/>
        <rFont val="Arial"/>
        <family val="2"/>
      </rPr>
      <t>Maximaldosierung</t>
    </r>
    <r>
      <rPr>
        <sz val="14"/>
        <color theme="1"/>
        <rFont val="Arial"/>
        <family val="2"/>
      </rPr>
      <t xml:space="preserve"> Nature Elements (Milliliter)</t>
    </r>
  </si>
  <si>
    <t>Hier werden Resultate angeführt</t>
  </si>
  <si>
    <t>Bei Fragen oder Unklarheiten bitte wenden Sie sich an Ihren Fachhändler oder an uns!</t>
  </si>
  <si>
    <r>
      <rPr>
        <b/>
        <sz val="14"/>
        <color theme="1"/>
        <rFont val="Arial"/>
        <family val="2"/>
      </rPr>
      <t>Startdosierung</t>
    </r>
    <r>
      <rPr>
        <sz val="14"/>
        <color theme="1"/>
        <rFont val="Arial"/>
        <family val="2"/>
      </rPr>
      <t xml:space="preserve"> Organo Calcium Plus (Milliliter)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</si>
</sst>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1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  <font>
      <sz val="14"/>
      <color theme="9"/>
      <name val="Arial"/>
      <family val="2"/>
    </font>
    <font>
      <b/>
      <sz val="14"/>
      <color theme="1"/>
      <name val="Arial"/>
      <family val="2"/>
    </font>
    <font>
      <b/>
      <sz val="16"/>
      <color rgb="FF0070C0"/>
      <name val="Arial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vertAlign val="sub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18"/>
      <name val="Arial"/>
      <family val="2"/>
    </font>
    <font>
      <b/>
      <sz val="28"/>
      <color theme="5" tint="-0.499984740745262"/>
      <name val="Arial"/>
      <family val="2"/>
    </font>
    <font>
      <b/>
      <sz val="18"/>
      <color theme="3"/>
      <name val="Arial"/>
      <family val="2"/>
    </font>
    <font>
      <b/>
      <sz val="18"/>
      <color rgb="FFFFC000"/>
      <name val="Arial"/>
      <family val="2"/>
    </font>
    <font>
      <b/>
      <sz val="18"/>
      <color rgb="FF7030A0"/>
      <name val="Arial"/>
      <family val="2"/>
    </font>
    <font>
      <b/>
      <sz val="18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4" borderId="0" xfId="0" applyFont="1" applyFill="1"/>
    <xf numFmtId="0" fontId="6" fillId="4" borderId="0" xfId="0" applyFont="1" applyFill="1"/>
    <xf numFmtId="0" fontId="1" fillId="4" borderId="0" xfId="0" applyFont="1" applyFill="1"/>
    <xf numFmtId="0" fontId="8" fillId="4" borderId="0" xfId="0" applyFont="1" applyFill="1"/>
    <xf numFmtId="0" fontId="2" fillId="4" borderId="0" xfId="0" applyFont="1" applyFill="1" applyAlignment="1">
      <alignment vertical="top"/>
    </xf>
    <xf numFmtId="0" fontId="5" fillId="7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6" fontId="5" fillId="7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0" fontId="2" fillId="4" borderId="13" xfId="0" applyFont="1" applyFill="1" applyBorder="1"/>
    <xf numFmtId="1" fontId="5" fillId="7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17" fillId="4" borderId="0" xfId="0" applyFont="1" applyFill="1" applyAlignment="1">
      <alignment horizontal="center" vertical="center"/>
    </xf>
    <xf numFmtId="1" fontId="10" fillId="7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1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7" fillId="5" borderId="7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6" fillId="4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39687</xdr:colOff>
      <xdr:row>5</xdr:row>
      <xdr:rowOff>39691</xdr:rowOff>
    </xdr:from>
    <xdr:ext cx="4548188" cy="1516062"/>
    <xdr:sp macro="" textlink="">
      <xdr:nvSpPr>
        <xdr:cNvPr id="2" name="TextBox 1"/>
        <xdr:cNvSpPr txBox="1"/>
      </xdr:nvSpPr>
      <xdr:spPr>
        <a:xfrm>
          <a:off x="7580312" y="1881191"/>
          <a:ext cx="4548188" cy="15160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de-DE" sz="1600" b="1">
              <a:solidFill>
                <a:srgbClr val="FF0000"/>
              </a:solidFill>
            </a:rPr>
            <a:t>!! ACHTUNG !!</a:t>
          </a:r>
        </a:p>
        <a:p>
          <a:pPr algn="ctr"/>
          <a:r>
            <a:rPr lang="de-DE" sz="1200" b="1">
              <a:solidFill>
                <a:srgbClr val="FF0000"/>
              </a:solidFill>
            </a:rPr>
            <a:t>Die tägliche Erhöhung</a:t>
          </a:r>
          <a:r>
            <a:rPr lang="de-DE" sz="1200" b="1" baseline="0">
              <a:solidFill>
                <a:srgbClr val="FF0000"/>
              </a:solidFill>
            </a:rPr>
            <a:t> ist zu stoppen, wenn Sie stabil KH 7-8 halten.</a:t>
          </a:r>
        </a:p>
        <a:p>
          <a:pPr algn="ctr"/>
          <a:r>
            <a:rPr lang="de-DE" sz="1200" b="1" baseline="0">
              <a:solidFill>
                <a:srgbClr val="FF0000"/>
              </a:solidFill>
            </a:rPr>
            <a:t>Heißt in der Einstellphase ist täglich vor Dosierung die KH zu messen!</a:t>
          </a:r>
          <a:endParaRPr lang="de-DE" sz="1200" b="1">
            <a:solidFill>
              <a:srgbClr val="FF0000"/>
            </a:solidFill>
          </a:endParaRPr>
        </a:p>
      </xdr:txBody>
    </xdr:sp>
    <xdr:clientData/>
  </xdr:oneCellAnchor>
  <xdr:twoCellAnchor>
    <xdr:from>
      <xdr:col>5</xdr:col>
      <xdr:colOff>246063</xdr:colOff>
      <xdr:row>17</xdr:row>
      <xdr:rowOff>301626</xdr:rowOff>
    </xdr:from>
    <xdr:to>
      <xdr:col>11</xdr:col>
      <xdr:colOff>134938</xdr:colOff>
      <xdr:row>28</xdr:row>
      <xdr:rowOff>95250</xdr:rowOff>
    </xdr:to>
    <xdr:sp macro="" textlink="">
      <xdr:nvSpPr>
        <xdr:cNvPr id="4" name="Left Arrow 3"/>
        <xdr:cNvSpPr/>
      </xdr:nvSpPr>
      <xdr:spPr>
        <a:xfrm>
          <a:off x="7786688" y="5516564"/>
          <a:ext cx="4071938" cy="2857499"/>
        </a:xfrm>
        <a:prstGeom prst="leftArrow">
          <a:avLst/>
        </a:prstGeom>
        <a:ln>
          <a:solidFill>
            <a:srgbClr val="FF0000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de-DE" sz="14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Diese</a:t>
          </a:r>
          <a:r>
            <a:rPr lang="de-DE" sz="14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Umrechnung soll Ihnen helfen den </a:t>
          </a:r>
          <a:endParaRPr lang="de-DE" sz="1400" b="1">
            <a:solidFill>
              <a:srgbClr val="C00000"/>
            </a:solidFill>
            <a:effectLst/>
          </a:endParaRPr>
        </a:p>
        <a:p>
          <a:r>
            <a:rPr lang="de-DE" sz="14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künftgen Organo Calcium Plus Verbrauch einzuschätzen.</a:t>
          </a:r>
          <a:endParaRPr lang="de-DE" sz="1400" b="1">
            <a:solidFill>
              <a:srgbClr val="C00000"/>
            </a:solidFill>
            <a:effectLst/>
          </a:endParaRPr>
        </a:p>
        <a:p>
          <a:r>
            <a:rPr lang="de-DE" sz="14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Eine Umstellung ohne die tägliche Erhöhung gem. Tabelle (siehe oben) darf keins Falls durchgeführt werden!</a:t>
          </a:r>
          <a:endParaRPr lang="de-DE" sz="1400" b="1">
            <a:solidFill>
              <a:srgbClr val="C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none" rtlCol="0" anchor="ctr">
        <a:noAutofit/>
      </a:bodyPr>
      <a:lstStyle>
        <a:defPPr algn="ctr">
          <a:defRPr sz="1400" b="1">
            <a:solidFill>
              <a:srgbClr val="FF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showRowColHeaders="0" tabSelected="1" zoomScale="120" zoomScaleNormal="120" workbookViewId="0">
      <selection activeCell="M18" sqref="M18"/>
    </sheetView>
  </sheetViews>
  <sheetFormatPr defaultRowHeight="18" x14ac:dyDescent="0.25"/>
  <cols>
    <col min="1" max="1" width="32.5703125" style="1" customWidth="1"/>
    <col min="2" max="3" width="9.140625" style="1"/>
    <col min="4" max="4" width="47.140625" style="1" customWidth="1"/>
    <col min="5" max="5" width="15" style="1" customWidth="1"/>
    <col min="6" max="10" width="10.7109375" style="1" customWidth="1"/>
    <col min="11" max="16384" width="9.140625" style="1"/>
  </cols>
  <sheetData>
    <row r="1" spans="1:10" ht="35.25" x14ac:dyDescent="0.5">
      <c r="A1" s="52" t="s">
        <v>28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47.25" customHeight="1" x14ac:dyDescent="0.25"/>
    <row r="3" spans="1:10" x14ac:dyDescent="0.25">
      <c r="A3" s="42" t="s">
        <v>13</v>
      </c>
      <c r="B3" s="43"/>
      <c r="C3" s="43"/>
      <c r="D3" s="44"/>
      <c r="E3" s="55">
        <v>0</v>
      </c>
      <c r="G3" s="53" t="s">
        <v>37</v>
      </c>
      <c r="H3" s="53"/>
      <c r="I3" s="53"/>
      <c r="J3" s="53"/>
    </row>
    <row r="4" spans="1:10" x14ac:dyDescent="0.25">
      <c r="A4" s="49" t="s">
        <v>0</v>
      </c>
      <c r="B4" s="50"/>
      <c r="C4" s="50"/>
      <c r="D4" s="51"/>
      <c r="E4" s="56"/>
      <c r="G4" s="54" t="s">
        <v>47</v>
      </c>
      <c r="H4" s="54"/>
      <c r="I4" s="54"/>
      <c r="J4" s="54"/>
    </row>
    <row r="5" spans="1:10" ht="26.25" customHeight="1" thickBot="1" x14ac:dyDescent="0.3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ht="34.5" customHeight="1" x14ac:dyDescent="0.35">
      <c r="A6" s="25" t="s">
        <v>4</v>
      </c>
    </row>
    <row r="7" spans="1:10" ht="18" customHeight="1" x14ac:dyDescent="0.25">
      <c r="E7" s="9" t="s">
        <v>22</v>
      </c>
    </row>
    <row r="8" spans="1:10" ht="21.95" customHeight="1" x14ac:dyDescent="0.25">
      <c r="A8" s="28" t="s">
        <v>49</v>
      </c>
      <c r="B8" s="28"/>
      <c r="C8" s="28"/>
      <c r="D8" s="28"/>
      <c r="E8" s="6">
        <f>E3*0.05</f>
        <v>0</v>
      </c>
    </row>
    <row r="9" spans="1:10" ht="21.95" customHeight="1" x14ac:dyDescent="0.25">
      <c r="A9" s="7"/>
      <c r="B9" s="7"/>
      <c r="C9" s="7"/>
      <c r="D9" s="7"/>
      <c r="E9" s="8"/>
    </row>
    <row r="10" spans="1:10" ht="21.95" customHeight="1" x14ac:dyDescent="0.25">
      <c r="A10" s="7"/>
      <c r="B10" s="7"/>
      <c r="C10" s="7"/>
      <c r="D10" s="7"/>
      <c r="E10" s="12" t="s">
        <v>14</v>
      </c>
      <c r="F10" s="13" t="s">
        <v>15</v>
      </c>
      <c r="G10" s="13" t="s">
        <v>16</v>
      </c>
      <c r="H10" s="13" t="s">
        <v>17</v>
      </c>
      <c r="I10" s="13" t="s">
        <v>18</v>
      </c>
      <c r="J10" s="13" t="s">
        <v>19</v>
      </c>
    </row>
    <row r="11" spans="1:10" ht="21.95" customHeight="1" x14ac:dyDescent="0.25">
      <c r="A11" s="28" t="s">
        <v>43</v>
      </c>
      <c r="B11" s="28"/>
      <c r="C11" s="28"/>
      <c r="D11" s="28"/>
      <c r="E11" s="10">
        <f>E8+(0.2*E8)</f>
        <v>0</v>
      </c>
      <c r="F11" s="11">
        <f>E11+(0.2*E8)</f>
        <v>0</v>
      </c>
      <c r="G11" s="11">
        <f>F11+(0.2*E8)</f>
        <v>0</v>
      </c>
      <c r="H11" s="11">
        <f>G11+(0.2*E8)</f>
        <v>0</v>
      </c>
      <c r="I11" s="11">
        <f>H11+(0.2*E8)</f>
        <v>0</v>
      </c>
      <c r="J11" s="11">
        <f>I11+(0.2*E8)</f>
        <v>0</v>
      </c>
    </row>
    <row r="12" spans="1:10" ht="21.95" customHeight="1" x14ac:dyDescent="0.25">
      <c r="A12" s="28" t="s">
        <v>44</v>
      </c>
      <c r="B12" s="28"/>
      <c r="C12" s="28"/>
      <c r="D12" s="28"/>
      <c r="E12" s="10">
        <f>E8+(0.5*E8)</f>
        <v>0</v>
      </c>
      <c r="F12" s="11">
        <f>E12+(0.5*E8)</f>
        <v>0</v>
      </c>
      <c r="G12" s="11">
        <f>F12+(0.5*E8)</f>
        <v>0</v>
      </c>
      <c r="H12" s="11">
        <f>G12+(0.5*E8)</f>
        <v>0</v>
      </c>
      <c r="I12" s="11">
        <f>H12+(0.5*E8)</f>
        <v>0</v>
      </c>
      <c r="J12" s="11">
        <f>I12+(0.5*E8)</f>
        <v>0</v>
      </c>
    </row>
    <row r="13" spans="1:10" ht="21.95" customHeight="1" x14ac:dyDescent="0.25">
      <c r="A13" s="29" t="s">
        <v>45</v>
      </c>
      <c r="B13" s="30"/>
      <c r="C13" s="30"/>
      <c r="D13" s="31"/>
      <c r="E13" s="6">
        <f>E3*0.3</f>
        <v>0</v>
      </c>
      <c r="F13" s="5"/>
      <c r="G13" s="5"/>
      <c r="H13" s="5"/>
      <c r="I13" s="5"/>
      <c r="J13" s="5"/>
    </row>
    <row r="14" spans="1:10" ht="21.95" customHeight="1" x14ac:dyDescent="0.25"/>
    <row r="15" spans="1:10" ht="21.95" customHeight="1" x14ac:dyDescent="0.25">
      <c r="A15" s="32" t="s">
        <v>29</v>
      </c>
      <c r="B15" s="32"/>
      <c r="C15" s="32"/>
      <c r="D15" s="32"/>
      <c r="E15" s="6">
        <f>E3*0.005</f>
        <v>0</v>
      </c>
    </row>
    <row r="16" spans="1:10" ht="21.95" customHeight="1" x14ac:dyDescent="0.25">
      <c r="A16" s="32" t="s">
        <v>46</v>
      </c>
      <c r="B16" s="32"/>
      <c r="C16" s="32"/>
      <c r="D16" s="32"/>
      <c r="E16" s="6">
        <f>E3*0.01</f>
        <v>0</v>
      </c>
    </row>
    <row r="17" spans="1:10" ht="16.5" customHeight="1" thickBo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33.75" customHeight="1" x14ac:dyDescent="0.35">
      <c r="A18" s="24" t="s">
        <v>1</v>
      </c>
      <c r="B18" s="2"/>
      <c r="C18" s="2"/>
    </row>
    <row r="20" spans="1:10" ht="21.95" customHeight="1" x14ac:dyDescent="0.25">
      <c r="A20" s="33" t="s">
        <v>2</v>
      </c>
      <c r="B20" s="33"/>
      <c r="C20" s="33"/>
      <c r="D20" s="33"/>
      <c r="E20" s="20">
        <v>0</v>
      </c>
    </row>
    <row r="21" spans="1:10" ht="21.95" customHeight="1" x14ac:dyDescent="0.25">
      <c r="A21" s="34" t="s">
        <v>20</v>
      </c>
      <c r="B21" s="34"/>
      <c r="C21" s="34"/>
      <c r="D21" s="34"/>
      <c r="E21" s="20">
        <v>0</v>
      </c>
    </row>
    <row r="22" spans="1:10" ht="21.95" customHeight="1" x14ac:dyDescent="0.25">
      <c r="A22" s="34" t="s">
        <v>10</v>
      </c>
      <c r="B22" s="34"/>
      <c r="C22" s="34"/>
      <c r="D22" s="34"/>
      <c r="E22" s="20">
        <v>0</v>
      </c>
    </row>
    <row r="23" spans="1:10" ht="21.95" customHeight="1" x14ac:dyDescent="0.25">
      <c r="A23" s="34" t="s">
        <v>11</v>
      </c>
      <c r="B23" s="34"/>
      <c r="C23" s="34"/>
      <c r="D23" s="34"/>
      <c r="E23" s="20">
        <v>0</v>
      </c>
    </row>
    <row r="24" spans="1:10" ht="21.95" customHeight="1" x14ac:dyDescent="0.25">
      <c r="A24" s="34" t="s">
        <v>12</v>
      </c>
      <c r="B24" s="34"/>
      <c r="C24" s="34"/>
      <c r="D24" s="34"/>
      <c r="E24" s="20">
        <v>0</v>
      </c>
    </row>
    <row r="27" spans="1:10" ht="21.95" customHeight="1" x14ac:dyDescent="0.25">
      <c r="A27" s="35" t="s">
        <v>3</v>
      </c>
      <c r="B27" s="36"/>
      <c r="C27" s="36"/>
      <c r="D27" s="37"/>
      <c r="E27" s="27" t="e">
        <f>E20*E22*1000*7.5*E23/(E21*84.007*2.196*E24*7)</f>
        <v>#DIV/0!</v>
      </c>
    </row>
    <row r="28" spans="1:10" ht="21.95" customHeight="1" x14ac:dyDescent="0.25">
      <c r="A28" s="38" t="s">
        <v>21</v>
      </c>
      <c r="B28" s="39"/>
      <c r="C28" s="39"/>
      <c r="D28" s="40"/>
      <c r="E28" s="27"/>
    </row>
    <row r="29" spans="1:10" ht="18.75" thickBot="1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1" spans="1:10" ht="23.25" x14ac:dyDescent="0.35">
      <c r="A31" s="23" t="s">
        <v>5</v>
      </c>
    </row>
    <row r="32" spans="1:10" x14ac:dyDescent="0.25">
      <c r="A32" s="3" t="s">
        <v>6</v>
      </c>
      <c r="B32" s="3"/>
      <c r="C32" s="3"/>
      <c r="D32" s="3"/>
      <c r="E32" s="3"/>
      <c r="F32" s="3"/>
      <c r="G32" s="3"/>
    </row>
    <row r="33" spans="1:7" x14ac:dyDescent="0.25">
      <c r="A33" s="3" t="s">
        <v>36</v>
      </c>
      <c r="B33" s="3"/>
      <c r="C33" s="3"/>
      <c r="D33" s="3"/>
      <c r="E33" s="3"/>
      <c r="F33" s="3"/>
      <c r="G33" s="3"/>
    </row>
    <row r="34" spans="1:7" x14ac:dyDescent="0.25">
      <c r="A34" s="3" t="s">
        <v>27</v>
      </c>
      <c r="B34" s="3"/>
      <c r="C34" s="3"/>
      <c r="D34" s="3"/>
      <c r="E34" s="3"/>
    </row>
    <row r="36" spans="1:7" ht="21.95" customHeight="1" x14ac:dyDescent="0.25">
      <c r="A36" s="34" t="s">
        <v>38</v>
      </c>
      <c r="B36" s="34"/>
      <c r="C36" s="34"/>
      <c r="D36" s="34"/>
      <c r="E36" s="21">
        <v>0</v>
      </c>
    </row>
    <row r="37" spans="1:7" ht="21.95" customHeight="1" x14ac:dyDescent="0.25">
      <c r="A37" s="34" t="s">
        <v>39</v>
      </c>
      <c r="B37" s="34"/>
      <c r="C37" s="34"/>
      <c r="D37" s="34"/>
      <c r="E37" s="21">
        <v>0</v>
      </c>
    </row>
    <row r="38" spans="1:7" ht="21.95" customHeight="1" x14ac:dyDescent="0.25">
      <c r="A38" s="34" t="s">
        <v>40</v>
      </c>
      <c r="B38" s="34"/>
      <c r="C38" s="34"/>
      <c r="D38" s="34"/>
      <c r="E38" s="21">
        <v>0</v>
      </c>
    </row>
    <row r="39" spans="1:7" ht="21.95" customHeight="1" x14ac:dyDescent="0.25">
      <c r="A39" s="34" t="s">
        <v>41</v>
      </c>
      <c r="B39" s="34"/>
      <c r="C39" s="34"/>
      <c r="D39" s="34"/>
      <c r="E39" s="21">
        <v>0</v>
      </c>
    </row>
    <row r="40" spans="1:7" x14ac:dyDescent="0.25">
      <c r="E40" s="14"/>
    </row>
    <row r="41" spans="1:7" ht="21.95" customHeight="1" x14ac:dyDescent="0.25">
      <c r="A41" s="42" t="s">
        <v>25</v>
      </c>
      <c r="B41" s="43"/>
      <c r="C41" s="43"/>
      <c r="D41" s="44"/>
      <c r="E41" s="22">
        <v>0</v>
      </c>
    </row>
    <row r="42" spans="1:7" ht="21.95" customHeight="1" x14ac:dyDescent="0.25">
      <c r="A42" s="45" t="s">
        <v>26</v>
      </c>
      <c r="B42" s="46"/>
      <c r="C42" s="46"/>
      <c r="D42" s="47"/>
      <c r="E42" s="21">
        <v>0</v>
      </c>
    </row>
    <row r="44" spans="1:7" ht="21.95" customHeight="1" x14ac:dyDescent="0.25">
      <c r="A44" s="41" t="s">
        <v>7</v>
      </c>
      <c r="B44" s="41"/>
      <c r="C44" s="41"/>
      <c r="D44" s="41"/>
      <c r="E44" s="15" t="e">
        <f>(E36*E37)/7/E41*E42</f>
        <v>#DIV/0!</v>
      </c>
    </row>
    <row r="45" spans="1:7" ht="21.95" customHeight="1" x14ac:dyDescent="0.25">
      <c r="A45" s="41" t="s">
        <v>8</v>
      </c>
      <c r="B45" s="41"/>
      <c r="C45" s="41"/>
      <c r="D45" s="41"/>
      <c r="E45" s="15" t="e">
        <f>(E38*E39)/7/E41*E42</f>
        <v>#DIV/0!</v>
      </c>
    </row>
    <row r="46" spans="1:7" ht="21.95" customHeight="1" x14ac:dyDescent="0.25">
      <c r="A46" s="41" t="s">
        <v>9</v>
      </c>
      <c r="B46" s="41"/>
      <c r="C46" s="41"/>
      <c r="D46" s="41"/>
      <c r="E46" s="15" t="e">
        <f>E42-E45-E44</f>
        <v>#DIV/0!</v>
      </c>
    </row>
    <row r="47" spans="1:7" ht="21.95" customHeight="1" x14ac:dyDescent="0.25"/>
    <row r="48" spans="1:7" ht="21.95" customHeight="1" x14ac:dyDescent="0.35">
      <c r="A48" s="48" t="s">
        <v>23</v>
      </c>
      <c r="B48" s="48"/>
      <c r="C48" s="48"/>
      <c r="D48" s="48"/>
      <c r="E48" s="16" t="e">
        <f>(E38*E39)/7/E3</f>
        <v>#DIV/0!</v>
      </c>
    </row>
    <row r="49" spans="1:10" ht="21.95" customHeight="1" x14ac:dyDescent="0.35">
      <c r="A49" s="41" t="s">
        <v>24</v>
      </c>
      <c r="B49" s="41"/>
      <c r="C49" s="41"/>
      <c r="D49" s="41"/>
      <c r="E49" s="17" t="e">
        <f>(E36*E37)/7/E3*10</f>
        <v>#DIV/0!</v>
      </c>
    </row>
    <row r="51" spans="1:10" ht="18.75" thickBot="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3" spans="1:10" ht="20.25" x14ac:dyDescent="0.3">
      <c r="A53" s="4" t="s">
        <v>30</v>
      </c>
    </row>
    <row r="54" spans="1:10" x14ac:dyDescent="0.25">
      <c r="A54" s="3" t="s">
        <v>31</v>
      </c>
      <c r="B54" s="3"/>
      <c r="C54" s="3"/>
      <c r="D54" s="3"/>
    </row>
    <row r="55" spans="1:10" x14ac:dyDescent="0.25">
      <c r="A55" s="3" t="s">
        <v>32</v>
      </c>
      <c r="B55" s="3"/>
      <c r="C55" s="3"/>
      <c r="D55" s="3"/>
    </row>
    <row r="57" spans="1:10" x14ac:dyDescent="0.25">
      <c r="A57" s="34" t="s">
        <v>42</v>
      </c>
      <c r="B57" s="34"/>
      <c r="C57" s="34"/>
      <c r="D57" s="34"/>
      <c r="E57" s="21">
        <v>0</v>
      </c>
    </row>
    <row r="58" spans="1:10" x14ac:dyDescent="0.25">
      <c r="A58" s="34" t="s">
        <v>33</v>
      </c>
      <c r="B58" s="34"/>
      <c r="C58" s="34"/>
      <c r="D58" s="34"/>
      <c r="E58" s="21">
        <v>0</v>
      </c>
    </row>
    <row r="60" spans="1:10" x14ac:dyDescent="0.25">
      <c r="A60" s="41" t="s">
        <v>34</v>
      </c>
      <c r="B60" s="41"/>
      <c r="C60" s="41"/>
      <c r="D60" s="41"/>
      <c r="E60" s="15">
        <f>E58*0.1</f>
        <v>0</v>
      </c>
    </row>
    <row r="61" spans="1:10" x14ac:dyDescent="0.25">
      <c r="A61" s="41" t="s">
        <v>9</v>
      </c>
      <c r="B61" s="41"/>
      <c r="C61" s="41"/>
      <c r="D61" s="41"/>
      <c r="E61" s="15">
        <f>E58*0.9</f>
        <v>0</v>
      </c>
    </row>
    <row r="62" spans="1:10" x14ac:dyDescent="0.25">
      <c r="A62" s="41" t="s">
        <v>35</v>
      </c>
      <c r="B62" s="41"/>
      <c r="C62" s="41"/>
      <c r="D62" s="41"/>
      <c r="E62" s="19">
        <f>E57*10</f>
        <v>0</v>
      </c>
    </row>
    <row r="64" spans="1:10" ht="23.25" x14ac:dyDescent="0.25">
      <c r="A64" s="26" t="s">
        <v>48</v>
      </c>
      <c r="B64" s="26"/>
      <c r="C64" s="26"/>
      <c r="D64" s="26"/>
      <c r="E64" s="26"/>
      <c r="F64" s="26"/>
      <c r="G64" s="26"/>
      <c r="H64" s="26"/>
      <c r="I64" s="26"/>
      <c r="J64" s="26"/>
    </row>
  </sheetData>
  <sheetProtection password="892A" sheet="1" objects="1" scenarios="1"/>
  <protectedRanges>
    <protectedRange sqref="E57:E58" name="Range5"/>
    <protectedRange sqref="E20:E24" name="Range2"/>
    <protectedRange sqref="E3" name="Range1"/>
    <protectedRange sqref="E36:E39" name="Range3"/>
    <protectedRange sqref="E41:E42" name="Range4"/>
  </protectedRanges>
  <mergeCells count="37">
    <mergeCell ref="A3:D3"/>
    <mergeCell ref="A4:D4"/>
    <mergeCell ref="A1:J1"/>
    <mergeCell ref="G3:J3"/>
    <mergeCell ref="G4:J4"/>
    <mergeCell ref="E3:E4"/>
    <mergeCell ref="A61:D61"/>
    <mergeCell ref="A62:D62"/>
    <mergeCell ref="A36:D36"/>
    <mergeCell ref="A37:D37"/>
    <mergeCell ref="A38:D38"/>
    <mergeCell ref="A39:D39"/>
    <mergeCell ref="A41:D41"/>
    <mergeCell ref="A49:D49"/>
    <mergeCell ref="A57:D57"/>
    <mergeCell ref="A58:D58"/>
    <mergeCell ref="A42:D42"/>
    <mergeCell ref="A44:D44"/>
    <mergeCell ref="A45:D45"/>
    <mergeCell ref="A46:D46"/>
    <mergeCell ref="A48:D48"/>
    <mergeCell ref="A64:J64"/>
    <mergeCell ref="E27:E28"/>
    <mergeCell ref="A8:D8"/>
    <mergeCell ref="A11:D11"/>
    <mergeCell ref="A12:D12"/>
    <mergeCell ref="A13:D13"/>
    <mergeCell ref="A15:D15"/>
    <mergeCell ref="A16:D16"/>
    <mergeCell ref="A20:D20"/>
    <mergeCell ref="A21:D21"/>
    <mergeCell ref="A22:D22"/>
    <mergeCell ref="A27:D27"/>
    <mergeCell ref="A28:D28"/>
    <mergeCell ref="A23:D23"/>
    <mergeCell ref="A24:D24"/>
    <mergeCell ref="A60:D60"/>
  </mergeCells>
  <pageMargins left="0.25" right="0.25" top="0.75" bottom="0.75" header="0.3" footer="0.3"/>
  <pageSetup paperSize="9" scale="3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Novartis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Huetz, Ronny</dc:creator>
  <cp:lastModifiedBy>Huetz, Ronny</cp:lastModifiedBy>
  <cp:lastPrinted>2019-02-19T15:38:41Z</cp:lastPrinted>
  <dcterms:created xsi:type="dcterms:W3CDTF">2019-02-19T07:26:47Z</dcterms:created>
  <dcterms:modified xsi:type="dcterms:W3CDTF">2019-02-21T08:22:56Z</dcterms:modified>
</cp:coreProperties>
</file>